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<sst xmlns="http://schemas.openxmlformats.org/spreadsheetml/2006/main" count="356" uniqueCount="119">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</sst>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65"/>
      <color indexed="8"/>
      <name val="Times New Roman"/>
      <family val="1"/>
    </font>
    <font>
      <sz val="6.2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38607"/>
        <c:crosses val="autoZero"/>
        <c:auto val="0"/>
        <c:lblOffset val="100"/>
        <c:tickLblSkip val="1"/>
        <c:noMultiLvlLbl val="0"/>
      </c:catAx>
      <c:valAx>
        <c:axId val="296386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455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01.10.2017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7094296"/>
        <c:axId val="21195481"/>
      </c:bar3D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94296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6541602"/>
        <c:axId val="39112371"/>
      </c:bar3D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4160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16937"/>
        <c:crosses val="autoZero"/>
        <c:auto val="0"/>
        <c:lblOffset val="100"/>
        <c:tickLblSkip val="1"/>
        <c:noMultiLvlLbl val="0"/>
      </c:catAx>
      <c:valAx>
        <c:axId val="519169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42087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 val="autoZero"/>
        <c:auto val="0"/>
        <c:lblOffset val="100"/>
        <c:tickLblSkip val="1"/>
        <c:noMultiLvlLbl val="0"/>
      </c:catAx>
      <c:valAx>
        <c:axId val="445223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992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9677"/>
        <c:crosses val="autoZero"/>
        <c:auto val="0"/>
        <c:lblOffset val="100"/>
        <c:tickLblSkip val="1"/>
        <c:noMultiLvlLbl val="0"/>
      </c:catAx>
      <c:valAx>
        <c:axId val="495396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1567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0871"/>
        <c:crosses val="autoZero"/>
        <c:auto val="0"/>
        <c:lblOffset val="100"/>
        <c:tickLblSkip val="1"/>
        <c:noMultiLvlLbl val="0"/>
      </c:catAx>
      <c:valAx>
        <c:axId val="532908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0391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3265"/>
        <c:crosses val="autoZero"/>
        <c:auto val="0"/>
        <c:lblOffset val="100"/>
        <c:tickLblSkip val="1"/>
        <c:noMultiLvlLbl val="0"/>
      </c:catAx>
      <c:valAx>
        <c:axId val="215932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5579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011"/>
        <c:crosses val="autoZero"/>
        <c:auto val="0"/>
        <c:lblOffset val="100"/>
        <c:tickLblSkip val="1"/>
        <c:noMultiLvlLbl val="0"/>
      </c:catAx>
      <c:valAx>
        <c:axId val="42240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12165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0581"/>
        <c:crosses val="autoZero"/>
        <c:auto val="0"/>
        <c:lblOffset val="100"/>
        <c:tickLblSkip val="1"/>
        <c:noMultiLvlLbl val="0"/>
      </c:catAx>
      <c:valAx>
        <c:axId val="66005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1610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 val="autoZero"/>
        <c:auto val="0"/>
        <c:lblOffset val="100"/>
        <c:tickLblSkip val="1"/>
        <c:noMultiLvlLbl val="0"/>
      </c:catAx>
      <c:valAx>
        <c:axId val="6488502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052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989 728,1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- 1 578,5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 2463,1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75</v>
      </c>
      <c r="Q1" s="144"/>
      <c r="R1" s="144"/>
      <c r="S1" s="144"/>
      <c r="T1" s="144"/>
      <c r="U1" s="145"/>
    </row>
    <row r="2" spans="1:21" ht="15" thickBot="1">
      <c r="A2" s="146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66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2" t="s">
        <v>47</v>
      </c>
      <c r="T3" s="15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4">
        <v>0</v>
      </c>
      <c r="T4" s="15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6">
        <v>0</v>
      </c>
      <c r="T5" s="13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8">
        <v>0</v>
      </c>
      <c r="T7" s="13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6">
        <v>0</v>
      </c>
      <c r="T14" s="13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6">
        <v>1</v>
      </c>
      <c r="T15" s="13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6">
        <v>0</v>
      </c>
      <c r="T17" s="13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6">
        <v>0</v>
      </c>
      <c r="T18" s="13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6">
        <v>0</v>
      </c>
      <c r="T19" s="13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6">
        <v>0</v>
      </c>
      <c r="T21" s="13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5">
        <f>SUM(S4:S22)</f>
        <v>1</v>
      </c>
      <c r="T23" s="12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7" t="s">
        <v>33</v>
      </c>
      <c r="Q26" s="127"/>
      <c r="R26" s="127"/>
      <c r="S26" s="12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29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>
        <v>42767</v>
      </c>
      <c r="Q28" s="132">
        <f>'[2]січень 17'!$D$94</f>
        <v>9505.30341</v>
      </c>
      <c r="R28" s="132"/>
      <c r="S28" s="13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/>
      <c r="Q29" s="132"/>
      <c r="R29" s="132"/>
      <c r="S29" s="13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3" t="s">
        <v>45</v>
      </c>
      <c r="R31" s="13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5" t="s">
        <v>40</v>
      </c>
      <c r="R32" s="13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7" t="s">
        <v>30</v>
      </c>
      <c r="Q36" s="127"/>
      <c r="R36" s="127"/>
      <c r="S36" s="12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4" t="s">
        <v>31</v>
      </c>
      <c r="Q37" s="124"/>
      <c r="R37" s="124"/>
      <c r="S37" s="12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9">
        <v>42767</v>
      </c>
      <c r="Q38" s="131">
        <f>104633628.96/1000</f>
        <v>104633.62895999999</v>
      </c>
      <c r="R38" s="131"/>
      <c r="S38" s="13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/>
      <c r="Q39" s="131"/>
      <c r="R39" s="131"/>
      <c r="S39" s="13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9" t="s">
        <v>117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80"/>
      <c r="M26" s="180"/>
      <c r="N26" s="180"/>
    </row>
    <row r="27" spans="1:16" ht="54" customHeight="1">
      <c r="A27" s="174" t="s">
        <v>32</v>
      </c>
      <c r="B27" s="170" t="s">
        <v>43</v>
      </c>
      <c r="C27" s="170"/>
      <c r="D27" s="164" t="s">
        <v>49</v>
      </c>
      <c r="E27" s="176"/>
      <c r="F27" s="177" t="s">
        <v>44</v>
      </c>
      <c r="G27" s="163"/>
      <c r="H27" s="178" t="s">
        <v>52</v>
      </c>
      <c r="I27" s="164"/>
      <c r="J27" s="171"/>
      <c r="K27" s="172"/>
      <c r="L27" s="167" t="s">
        <v>36</v>
      </c>
      <c r="M27" s="168"/>
      <c r="N27" s="169"/>
      <c r="O27" s="161" t="s">
        <v>118</v>
      </c>
      <c r="P27" s="162"/>
    </row>
    <row r="28" spans="1:16" ht="30.75" customHeight="1">
      <c r="A28" s="175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3"/>
      <c r="P28" s="164"/>
    </row>
    <row r="29" spans="1:16" ht="23.25" customHeight="1" thickBot="1">
      <c r="A29" s="44">
        <f>вересень!S40</f>
        <v>29141.67643999995</v>
      </c>
      <c r="B29" s="49">
        <v>26430</v>
      </c>
      <c r="C29" s="49">
        <v>6228.46</v>
      </c>
      <c r="D29" s="49">
        <v>39500</v>
      </c>
      <c r="E29" s="49">
        <v>3.81</v>
      </c>
      <c r="F29" s="49">
        <v>27750</v>
      </c>
      <c r="G29" s="49">
        <v>11573.4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17815.67</v>
      </c>
      <c r="N29" s="51">
        <f>M29-L29</f>
        <v>-75873.33</v>
      </c>
      <c r="O29" s="165">
        <f>вересень!S30</f>
        <v>980.43688</v>
      </c>
      <c r="P29" s="16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551931.55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137801.24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159044.16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18638.9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70131.45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26812.459999999945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989728.1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6228.46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11573.4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74</v>
      </c>
      <c r="Q1" s="144"/>
      <c r="R1" s="144"/>
      <c r="S1" s="144"/>
      <c r="T1" s="144"/>
      <c r="U1" s="145"/>
    </row>
    <row r="2" spans="1:21" ht="15" thickBot="1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73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8" t="s">
        <v>47</v>
      </c>
      <c r="T3" s="15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4">
        <v>0</v>
      </c>
      <c r="T4" s="15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6">
        <v>0</v>
      </c>
      <c r="T5" s="13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8">
        <v>1</v>
      </c>
      <c r="T7" s="13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6">
        <v>0</v>
      </c>
      <c r="T14" s="13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6">
        <v>0</v>
      </c>
      <c r="T15" s="13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6">
        <v>0</v>
      </c>
      <c r="T17" s="13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6">
        <v>0</v>
      </c>
      <c r="T18" s="13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6">
        <v>0</v>
      </c>
      <c r="T19" s="13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6">
        <v>0</v>
      </c>
      <c r="T21" s="13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6">
        <v>0</v>
      </c>
      <c r="T23" s="15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5">
        <f>SUM(S4:S23)</f>
        <v>1</v>
      </c>
      <c r="T24" s="12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7" t="s">
        <v>33</v>
      </c>
      <c r="Q27" s="127"/>
      <c r="R27" s="127"/>
      <c r="S27" s="12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8" t="s">
        <v>29</v>
      </c>
      <c r="Q28" s="128"/>
      <c r="R28" s="128"/>
      <c r="S28" s="12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9">
        <v>42795</v>
      </c>
      <c r="Q29" s="132">
        <f>'[2]лютий'!$D$94</f>
        <v>7713.34596</v>
      </c>
      <c r="R29" s="132"/>
      <c r="S29" s="13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0"/>
      <c r="Q30" s="132"/>
      <c r="R30" s="132"/>
      <c r="S30" s="13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3" t="s">
        <v>45</v>
      </c>
      <c r="R32" s="13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5" t="s">
        <v>40</v>
      </c>
      <c r="R33" s="13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7" t="s">
        <v>30</v>
      </c>
      <c r="Q37" s="127"/>
      <c r="R37" s="127"/>
      <c r="S37" s="12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4" t="s">
        <v>31</v>
      </c>
      <c r="Q38" s="124"/>
      <c r="R38" s="124"/>
      <c r="S38" s="12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9">
        <v>42795</v>
      </c>
      <c r="Q39" s="131">
        <v>115182.07822999997</v>
      </c>
      <c r="R39" s="131"/>
      <c r="S39" s="13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0"/>
      <c r="Q40" s="131"/>
      <c r="R40" s="131"/>
      <c r="S40" s="13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78</v>
      </c>
      <c r="S1" s="144"/>
      <c r="T1" s="144"/>
      <c r="U1" s="144"/>
      <c r="V1" s="144"/>
      <c r="W1" s="145"/>
    </row>
    <row r="2" spans="1:23" ht="15" thickBot="1">
      <c r="A2" s="146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84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8" t="s">
        <v>47</v>
      </c>
      <c r="V3" s="15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4">
        <v>0</v>
      </c>
      <c r="V4" s="155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6">
        <v>0</v>
      </c>
      <c r="V8" s="137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6">
        <v>0</v>
      </c>
      <c r="V9" s="137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6">
        <v>0</v>
      </c>
      <c r="V11" s="137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6">
        <v>0</v>
      </c>
      <c r="V17" s="137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6">
        <v>0</v>
      </c>
      <c r="V20" s="137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6">
        <v>0</v>
      </c>
      <c r="V21" s="137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6">
        <v>0</v>
      </c>
      <c r="V22" s="137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6">
        <v>0</v>
      </c>
      <c r="V24" s="137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6">
        <v>0</v>
      </c>
      <c r="V25" s="157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5">
        <f>SUM(U4:U25)</f>
        <v>1</v>
      </c>
      <c r="V26" s="126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42826</v>
      </c>
      <c r="S31" s="132">
        <f>'[2]березень'!$D$97</f>
        <v>1399.2856000000002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42826</v>
      </c>
      <c r="S41" s="131">
        <v>114548.88999999997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87</v>
      </c>
      <c r="S1" s="144"/>
      <c r="T1" s="144"/>
      <c r="U1" s="144"/>
      <c r="V1" s="144"/>
      <c r="W1" s="145"/>
    </row>
    <row r="2" spans="1:23" ht="15" thickBot="1">
      <c r="A2" s="146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89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4">
        <v>0</v>
      </c>
      <c r="V4" s="155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6">
        <v>1</v>
      </c>
      <c r="V5" s="137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8">
        <v>0</v>
      </c>
      <c r="V6" s="139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8">
        <v>0</v>
      </c>
      <c r="V7" s="139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6">
        <v>0</v>
      </c>
      <c r="V10" s="137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6">
        <v>0</v>
      </c>
      <c r="V11" s="137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6">
        <v>0</v>
      </c>
      <c r="V12" s="137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6">
        <v>0</v>
      </c>
      <c r="V20" s="137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6">
        <v>1</v>
      </c>
      <c r="V22" s="137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5">
        <f>SUM(U4:U22)</f>
        <v>2</v>
      </c>
      <c r="V23" s="126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7" t="s">
        <v>33</v>
      </c>
      <c r="S26" s="127"/>
      <c r="T26" s="127"/>
      <c r="U26" s="12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29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>
        <v>42856</v>
      </c>
      <c r="S28" s="132">
        <f>'[2]квітень'!$D$97</f>
        <v>102.57358</v>
      </c>
      <c r="T28" s="132"/>
      <c r="U28" s="13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/>
      <c r="S29" s="132"/>
      <c r="T29" s="132"/>
      <c r="U29" s="13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3" t="s">
        <v>45</v>
      </c>
      <c r="T31" s="13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5" t="s">
        <v>40</v>
      </c>
      <c r="T32" s="13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7" t="s">
        <v>30</v>
      </c>
      <c r="S36" s="127"/>
      <c r="T36" s="127"/>
      <c r="U36" s="12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9">
        <v>42856</v>
      </c>
      <c r="S38" s="131">
        <v>94413.13370999995</v>
      </c>
      <c r="T38" s="131"/>
      <c r="U38" s="13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/>
      <c r="S39" s="131"/>
      <c r="T39" s="131"/>
      <c r="U39" s="13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92</v>
      </c>
      <c r="S1" s="144"/>
      <c r="T1" s="144"/>
      <c r="U1" s="144"/>
      <c r="V1" s="144"/>
      <c r="W1" s="145"/>
    </row>
    <row r="2" spans="1:23" ht="15" thickBo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95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4">
        <v>0</v>
      </c>
      <c r="V4" s="155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8">
        <v>1</v>
      </c>
      <c r="V7" s="139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6">
        <v>0</v>
      </c>
      <c r="V9" s="137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6">
        <v>0</v>
      </c>
      <c r="V10" s="137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6">
        <v>0</v>
      </c>
      <c r="V12" s="137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6">
        <v>0</v>
      </c>
      <c r="V14" s="137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6">
        <v>0</v>
      </c>
      <c r="V17" s="137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6">
        <v>0</v>
      </c>
      <c r="V20" s="137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6">
        <v>0</v>
      </c>
      <c r="V23" s="137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5">
        <f>SUM(U4:U23)</f>
        <v>1</v>
      </c>
      <c r="V24" s="126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42887</v>
      </c>
      <c r="S29" s="132">
        <f>'[2]травень'!$D$97</f>
        <v>1135.71022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42887</v>
      </c>
      <c r="S39" s="131">
        <v>59637.061719999954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98</v>
      </c>
      <c r="S1" s="144"/>
      <c r="T1" s="144"/>
      <c r="U1" s="144"/>
      <c r="V1" s="144"/>
      <c r="W1" s="145"/>
    </row>
    <row r="2" spans="1:23" ht="15" thickBot="1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100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4">
        <v>0</v>
      </c>
      <c r="V4" s="155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6">
        <v>0</v>
      </c>
      <c r="V5" s="137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8">
        <v>1</v>
      </c>
      <c r="V6" s="139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8">
        <v>0</v>
      </c>
      <c r="V7" s="139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6">
        <v>0</v>
      </c>
      <c r="V8" s="137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6">
        <v>0</v>
      </c>
      <c r="V9" s="137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6">
        <v>0</v>
      </c>
      <c r="V11" s="137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6">
        <v>0</v>
      </c>
      <c r="V12" s="137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6">
        <v>0</v>
      </c>
      <c r="V13" s="137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6">
        <v>0</v>
      </c>
      <c r="V14" s="137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6">
        <v>0</v>
      </c>
      <c r="V15" s="137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6">
        <v>0</v>
      </c>
      <c r="V17" s="137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6">
        <v>0</v>
      </c>
      <c r="V20" s="137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6">
        <v>0</v>
      </c>
      <c r="V22" s="137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6">
        <v>0</v>
      </c>
      <c r="V23" s="137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5">
        <f>SUM(U4:U23)</f>
        <v>1</v>
      </c>
      <c r="V24" s="126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42917</v>
      </c>
      <c r="S29" s="132">
        <f>'[2]червень'!$D$97</f>
        <v>225.52589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42917</v>
      </c>
      <c r="S39" s="131">
        <v>31922.249009999945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103</v>
      </c>
      <c r="S1" s="144"/>
      <c r="T1" s="144"/>
      <c r="U1" s="144"/>
      <c r="V1" s="144"/>
      <c r="W1" s="145"/>
    </row>
    <row r="2" spans="1:23" ht="15" thickBot="1">
      <c r="A2" s="146" t="s">
        <v>104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6">
        <v>0</v>
      </c>
      <c r="V5" s="137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8">
        <v>0</v>
      </c>
      <c r="V6" s="139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6">
        <v>0</v>
      </c>
      <c r="V9" s="137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6">
        <v>0</v>
      </c>
      <c r="V10" s="137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6">
        <v>0</v>
      </c>
      <c r="V11" s="137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6">
        <v>0</v>
      </c>
      <c r="V16" s="137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6">
        <v>0</v>
      </c>
      <c r="V17" s="137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6">
        <v>0</v>
      </c>
      <c r="V18" s="137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6">
        <v>0</v>
      </c>
      <c r="V20" s="137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6">
        <v>0</v>
      </c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5">
        <f>SUM(U4:U24)</f>
        <v>1</v>
      </c>
      <c r="V25" s="126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42948</v>
      </c>
      <c r="S30" s="132">
        <f>'[2]липень'!$D$97</f>
        <v>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42948</v>
      </c>
      <c r="S40" s="131" t="e">
        <f>#REF!/1000</f>
        <v>#REF!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107</v>
      </c>
      <c r="S1" s="144"/>
      <c r="T1" s="144"/>
      <c r="U1" s="144"/>
      <c r="V1" s="144"/>
      <c r="W1" s="145"/>
    </row>
    <row r="2" spans="1:23" ht="15" thickBot="1">
      <c r="A2" s="146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110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8">
        <v>0</v>
      </c>
      <c r="V6" s="139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6">
        <v>0</v>
      </c>
      <c r="V12" s="137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6">
        <v>0</v>
      </c>
      <c r="V14" s="137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6">
        <v>0</v>
      </c>
      <c r="V15" s="137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6">
        <v>0</v>
      </c>
      <c r="V19" s="137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6">
        <v>0</v>
      </c>
      <c r="V20" s="137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6">
        <v>0</v>
      </c>
      <c r="V21" s="137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6">
        <v>0</v>
      </c>
      <c r="V24" s="137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5">
        <f>SUM(U4:U24)</f>
        <v>1</v>
      </c>
      <c r="V26" s="126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42979</v>
      </c>
      <c r="S31" s="132">
        <f>'[4]серпень'!$D$97</f>
        <v>50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42979</v>
      </c>
      <c r="S41" s="131">
        <v>53176.6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113</v>
      </c>
      <c r="S1" s="144"/>
      <c r="T1" s="144"/>
      <c r="U1" s="144"/>
      <c r="V1" s="144"/>
      <c r="W1" s="145"/>
    </row>
    <row r="2" spans="1:23" ht="15" thickBot="1">
      <c r="A2" s="146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116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4">
        <v>0</v>
      </c>
      <c r="V4" s="155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8">
        <v>0</v>
      </c>
      <c r="V7" s="139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6">
        <v>0</v>
      </c>
      <c r="V10" s="137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6">
        <v>1</v>
      </c>
      <c r="V11" s="137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6">
        <v>0</v>
      </c>
      <c r="V13" s="137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6">
        <v>0</v>
      </c>
      <c r="V15" s="137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6">
        <v>0</v>
      </c>
      <c r="V19" s="137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6">
        <v>0</v>
      </c>
      <c r="V20" s="137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6">
        <v>0</v>
      </c>
      <c r="V21" s="137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6">
        <v>0</v>
      </c>
      <c r="V24" s="137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5">
        <f>SUM(U4:U24)</f>
        <v>1</v>
      </c>
      <c r="V25" s="126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43009</v>
      </c>
      <c r="S30" s="132">
        <v>980.43688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43009</v>
      </c>
      <c r="S40" s="131">
        <v>29141.67643999995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2017-10-02T08:13:45Z</dcterms:modified>
  <cp:category/>
  <cp:version/>
  <cp:contentType/>
  <cp:contentStatus/>
</cp:coreProperties>
</file>